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4200" yWindow="340" windowWidth="23760" windowHeight="13600"/>
  </bookViews>
  <sheets>
    <sheet name="ITC-082809" sheetId="1" r:id="rId1"/>
  </sheets>
  <definedNames>
    <definedName name="_xlnm.Print_Area" localSheetId="0">#N/A</definedName>
    <definedName name="_xlnm.Sheet_Title" localSheetId="0">"ITC-082809"</definedName>
  </definedName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D56" i="1"/>
  <c r="D51" i="1"/>
  <c r="D52" i="1"/>
  <c r="D43" i="1"/>
  <c r="D42" i="1"/>
  <c r="D41" i="1"/>
  <c r="D40" i="1"/>
  <c r="D26" i="1"/>
  <c r="D23" i="1"/>
  <c r="C23" i="1"/>
  <c r="C26" i="1"/>
  <c r="C40" i="1"/>
  <c r="C41" i="1"/>
  <c r="C42" i="1"/>
  <c r="C43" i="1"/>
  <c r="C51" i="1"/>
  <c r="C52" i="1"/>
  <c r="C55" i="1"/>
  <c r="C56" i="1"/>
</calcChain>
</file>

<file path=xl/sharedStrings.xml><?xml version="1.0" encoding="utf-8"?>
<sst xmlns="http://schemas.openxmlformats.org/spreadsheetml/2006/main" count="97" uniqueCount="71">
  <si>
    <t>Sample MW</t>
  </si>
  <si>
    <t>g/mol</t>
  </si>
  <si>
    <t>M</t>
  </si>
  <si>
    <t>Total macromolecule required</t>
  </si>
  <si>
    <t>Total experiment time</t>
  </si>
  <si>
    <t>hrs</t>
  </si>
  <si>
    <t>-</t>
  </si>
  <si>
    <t>Usually 1</t>
  </si>
  <si>
    <t>Sample notes</t>
  </si>
  <si>
    <t>Varies</t>
  </si>
  <si>
    <t>Num binding sites (n)</t>
  </si>
  <si>
    <t>mg</t>
  </si>
  <si>
    <t>Total heat evolved from first injection</t>
  </si>
  <si>
    <t>Molar binding enthalpy ΔH</t>
  </si>
  <si>
    <t>kCal/mol</t>
  </si>
  <si>
    <t>Ligand</t>
  </si>
  <si>
    <t>uCal</t>
  </si>
  <si>
    <t>c-value</t>
  </si>
  <si>
    <t>10 to 100</t>
  </si>
  <si>
    <t>Volume of ligand per experiment</t>
  </si>
  <si>
    <t>mL</t>
  </si>
  <si>
    <t>Sample Name</t>
  </si>
  <si>
    <t>INPUT</t>
  </si>
  <si>
    <t>OUTPUT</t>
  </si>
  <si>
    <t>Total volume of ligand</t>
  </si>
  <si>
    <t>Active cell volume</t>
  </si>
  <si>
    <t>Total ligand required</t>
  </si>
  <si>
    <t>uL</t>
  </si>
  <si>
    <t>Name</t>
  </si>
  <si>
    <t>Num temperatures</t>
  </si>
  <si>
    <t>Date</t>
  </si>
  <si>
    <t>temps</t>
  </si>
  <si>
    <t>At least 1</t>
  </si>
  <si>
    <t>Num repeats per temperature</t>
  </si>
  <si>
    <t>Injection spacing</t>
  </si>
  <si>
    <t>sec</t>
  </si>
  <si>
    <t>Notes</t>
  </si>
  <si>
    <t>Parameter</t>
  </si>
  <si>
    <t>At least 50 sec per uL injected</t>
  </si>
  <si>
    <t>Units</t>
  </si>
  <si>
    <t>repeats</t>
  </si>
  <si>
    <t>Macromolecule</t>
  </si>
  <si>
    <t>Volume of macromolecule per experiment</t>
  </si>
  <si>
    <t>Final molar ratio
[L] / [BindSites]</t>
  </si>
  <si>
    <t>Total volume of macromolecule</t>
  </si>
  <si>
    <t>Num injections</t>
  </si>
  <si>
    <t>Foster Lab -- ITC Sample Prep Calculator
v. 12/08/16
Fill in green boxes with your project-specific information.
Read out calculated values in yellow boxes.</t>
  </si>
  <si>
    <t>Ideal c-value</t>
  </si>
  <si>
    <t>Expected Binding affinity Kd</t>
  </si>
  <si>
    <t>Stock Macromolecule concentration [M]</t>
  </si>
  <si>
    <t>Stock Ligand concentration [L]</t>
  </si>
  <si>
    <t>Value for VP-ITC</t>
  </si>
  <si>
    <t>Value for ITC200</t>
  </si>
  <si>
    <t>Originally created by Dr. Ian Kleckner</t>
  </si>
  <si>
    <t>Protein</t>
  </si>
  <si>
    <t>Contact Aparna Unnikrishnan for ITC training</t>
  </si>
  <si>
    <t>Recommendation</t>
  </si>
  <si>
    <t>ideally 10 to 100</t>
  </si>
  <si>
    <t>Ideal Final Macromolecule concentration [M]</t>
  </si>
  <si>
    <t>Macromolecule concentration [M] - enter same as C26 or D26</t>
  </si>
  <si>
    <t>1.4166 mL for VP and 200uL for ITC200</t>
  </si>
  <si>
    <t xml:space="preserve">285 uL for VP-ITC and 35 uL for ITC200 </t>
  </si>
  <si>
    <t>Total syringe volume titrated</t>
  </si>
  <si>
    <t>Volume per injection</t>
  </si>
  <si>
    <t>3-15 uL for VP-ITC and 0.5-2 ul for ITC200</t>
  </si>
  <si>
    <t>Ideally 1.5-3</t>
  </si>
  <si>
    <t>At least 15</t>
  </si>
  <si>
    <t>Additional time for washing steps</t>
  </si>
  <si>
    <t>varies</t>
  </si>
  <si>
    <t>0.5 mL for VP-ITC and 50uL for ITC200</t>
  </si>
  <si>
    <t>2 mL for VP ITC and 0.4ml for ITC200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</si>
</sst>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#0.00E+00"/>
    <numFmt numFmtId="166" formatCode="m/d/yyyy"/>
    <numFmt numFmtId="167" formatCode="##0.0E+00"/>
  </numFmts>
  <fonts count="4" x14ac:knownFonts="1">
    <font>
      <sz val="10"/>
      <color indexed="8"/>
      <name val="Sans"/>
    </font>
    <font>
      <sz val="8"/>
      <color indexed="8"/>
      <name val="Arial"/>
    </font>
    <font>
      <b/>
      <sz val="8"/>
      <color indexed="8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theme="0"/>
        <bgColor indexed="8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1" fillId="0" borderId="1" xfId="0" quotePrefix="1" applyNumberFormat="1" applyFont="1" applyFill="1" applyBorder="1" applyAlignment="1" applyProtection="1">
      <alignment horizontal="center" vertical="center" wrapText="1"/>
    </xf>
    <xf numFmtId="0" fontId="1" fillId="0" borderId="2" xfId="0" quotePrefix="1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 wrapText="1"/>
    </xf>
    <xf numFmtId="2" fontId="1" fillId="3" borderId="0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Continuous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1" fillId="2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8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Continuous" vertical="center" wrapText="1"/>
    </xf>
    <xf numFmtId="167" fontId="1" fillId="3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Continuous"/>
    </xf>
    <xf numFmtId="0" fontId="1" fillId="5" borderId="13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1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Border="1" applyAlignment="1" applyProtection="1">
      <alignment vertical="center" wrapText="1"/>
    </xf>
    <xf numFmtId="166" fontId="1" fillId="3" borderId="0" xfId="0" applyNumberFormat="1" applyFont="1" applyFill="1" applyBorder="1" applyAlignment="1" applyProtection="1">
      <alignment horizontal="left" vertical="center" wrapText="1"/>
    </xf>
    <xf numFmtId="167" fontId="1" fillId="2" borderId="0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/>
    </xf>
    <xf numFmtId="0" fontId="2" fillId="6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250135</xdr:colOff>
      <xdr:row>4</xdr:row>
      <xdr:rowOff>99391</xdr:rowOff>
    </xdr:from>
    <xdr:to>
      <xdr:col>8</xdr:col>
      <xdr:colOff>712856</xdr:colOff>
      <xdr:row>14</xdr:row>
      <xdr:rowOff>99391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5787" y="1137478"/>
          <a:ext cx="3532808" cy="182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zoomScale="115" zoomScaleSheetLayoutView="1" workbookViewId="0">
      <selection activeCell="C6" sqref="C6:F6"/>
    </sheetView>
  </sheetViews>
  <sheetFormatPr baseColWidth="10" defaultColWidth="8.7109375" defaultRowHeight="13" x14ac:dyDescent="0"/>
  <cols>
    <col min="1" max="1" width="1.7109375" style="24" customWidth="1"/>
    <col min="2" max="2" width="22.140625" style="24" customWidth="1"/>
    <col min="3" max="3" width="11.42578125" style="24" bestFit="1" customWidth="1"/>
    <col min="4" max="4" width="11.42578125" style="24" customWidth="1"/>
    <col min="5" max="5" width="11.140625" style="24" bestFit="1" customWidth="1"/>
    <col min="6" max="6" width="29.7109375" style="24" customWidth="1"/>
    <col min="7" max="7" width="26.28515625" style="24" customWidth="1"/>
    <col min="8" max="8" width="8.140625" style="24" customWidth="1"/>
    <col min="9" max="9" width="8.28515625" style="24" customWidth="1"/>
    <col min="10" max="10" width="7.42578125" style="24" customWidth="1"/>
    <col min="11" max="257" width="9.140625" style="24" bestFit="1" customWidth="1"/>
  </cols>
  <sheetData>
    <row r="1" spans="1:11" ht="8.25" customHeight="1">
      <c r="A1" s="39"/>
      <c r="B1" s="8"/>
      <c r="C1" s="15"/>
      <c r="D1" s="15"/>
      <c r="E1" s="15"/>
      <c r="F1" s="36"/>
      <c r="G1" s="16"/>
      <c r="H1" s="16"/>
      <c r="I1" s="16"/>
      <c r="J1" s="16"/>
      <c r="K1" s="16"/>
    </row>
    <row r="2" spans="1:11" ht="48.25" customHeight="1">
      <c r="A2" s="39"/>
      <c r="B2" s="32" t="s">
        <v>46</v>
      </c>
      <c r="C2" s="20"/>
      <c r="D2" s="20"/>
      <c r="E2" s="20"/>
      <c r="F2" s="37"/>
      <c r="G2" s="16"/>
      <c r="H2" s="16"/>
      <c r="I2" s="16"/>
      <c r="J2" s="16"/>
      <c r="K2" s="16"/>
    </row>
    <row r="3" spans="1:11">
      <c r="A3" s="39"/>
      <c r="B3" s="16"/>
      <c r="C3" s="1"/>
      <c r="D3" s="1"/>
      <c r="E3" s="1"/>
      <c r="F3" s="16"/>
      <c r="G3" s="16"/>
      <c r="H3" s="16"/>
      <c r="I3" s="16"/>
      <c r="J3" s="16"/>
      <c r="K3" s="16"/>
    </row>
    <row r="4" spans="1:11">
      <c r="A4" s="39"/>
      <c r="B4" s="16"/>
      <c r="C4" s="43" t="s">
        <v>22</v>
      </c>
      <c r="D4" s="49"/>
      <c r="E4" s="48" t="s">
        <v>23</v>
      </c>
      <c r="F4" s="16"/>
      <c r="G4" s="16"/>
      <c r="H4" s="16"/>
      <c r="I4" s="16"/>
      <c r="J4" s="16"/>
      <c r="K4" s="16"/>
    </row>
    <row r="5" spans="1:11">
      <c r="A5" s="16"/>
      <c r="B5" s="38"/>
      <c r="C5" s="38"/>
      <c r="D5" s="38"/>
      <c r="E5" s="38"/>
      <c r="F5" s="1"/>
      <c r="G5" s="16"/>
      <c r="H5" s="16"/>
      <c r="I5" s="16"/>
      <c r="J5" s="16"/>
      <c r="K5" s="16"/>
    </row>
    <row r="6" spans="1:11">
      <c r="A6" s="16"/>
      <c r="B6" s="25" t="s">
        <v>28</v>
      </c>
      <c r="C6" s="44" t="s">
        <v>53</v>
      </c>
      <c r="D6" s="44"/>
      <c r="E6" s="44"/>
      <c r="F6" s="44"/>
      <c r="G6" s="16"/>
      <c r="H6" s="16"/>
      <c r="I6" s="16"/>
      <c r="J6" s="16"/>
      <c r="K6" s="16"/>
    </row>
    <row r="7" spans="1:11">
      <c r="A7" s="16"/>
      <c r="B7" s="25" t="s">
        <v>30</v>
      </c>
      <c r="C7" s="46">
        <v>42712</v>
      </c>
      <c r="D7" s="46"/>
      <c r="E7" s="44"/>
      <c r="F7" s="44"/>
      <c r="G7" s="16"/>
      <c r="H7" s="16"/>
      <c r="I7" s="16"/>
      <c r="J7" s="16"/>
      <c r="K7" s="16"/>
    </row>
    <row r="8" spans="1:11" ht="26" customHeight="1">
      <c r="A8" s="16"/>
      <c r="B8" s="25" t="s">
        <v>36</v>
      </c>
      <c r="C8" s="44" t="s">
        <v>55</v>
      </c>
      <c r="D8" s="44"/>
      <c r="E8" s="44"/>
      <c r="F8" s="44"/>
      <c r="G8" s="16"/>
      <c r="H8" s="16"/>
      <c r="I8" s="16"/>
      <c r="J8" s="16"/>
      <c r="K8" s="16"/>
    </row>
    <row r="9" spans="1:11">
      <c r="A9" s="16"/>
      <c r="B9" s="26" t="s">
        <v>41</v>
      </c>
      <c r="C9" s="13"/>
      <c r="D9" s="13"/>
      <c r="E9" s="13"/>
      <c r="F9" s="13"/>
      <c r="G9" s="16"/>
      <c r="H9" s="16"/>
      <c r="I9" s="16"/>
      <c r="J9" s="16"/>
      <c r="K9" s="16"/>
    </row>
    <row r="10" spans="1:11">
      <c r="A10" s="16"/>
      <c r="B10" s="25" t="s">
        <v>21</v>
      </c>
      <c r="C10" s="44" t="s">
        <v>54</v>
      </c>
      <c r="D10" s="44"/>
      <c r="E10" s="44"/>
      <c r="F10" s="44"/>
      <c r="G10" s="16"/>
      <c r="H10" s="16"/>
      <c r="I10" s="16"/>
      <c r="J10" s="16"/>
      <c r="K10" s="16"/>
    </row>
    <row r="11" spans="1:11">
      <c r="A11" s="16"/>
      <c r="B11" s="25" t="s">
        <v>0</v>
      </c>
      <c r="C11" s="40">
        <v>8284.4</v>
      </c>
      <c r="D11" s="40"/>
      <c r="E11" s="35" t="s">
        <v>1</v>
      </c>
      <c r="F11" s="1"/>
      <c r="G11" s="16"/>
      <c r="H11" s="16"/>
      <c r="I11" s="16"/>
      <c r="J11" s="16"/>
      <c r="K11" s="16"/>
    </row>
    <row r="12" spans="1:11">
      <c r="A12" s="16"/>
      <c r="B12" s="25" t="s">
        <v>8</v>
      </c>
      <c r="C12" s="45"/>
      <c r="D12" s="45"/>
      <c r="E12" s="45"/>
      <c r="F12" s="45"/>
      <c r="G12" s="16"/>
      <c r="H12" s="16"/>
      <c r="I12" s="16"/>
      <c r="J12" s="16"/>
      <c r="K12" s="16"/>
    </row>
    <row r="13" spans="1:11">
      <c r="A13" s="16"/>
      <c r="B13" s="26" t="s">
        <v>15</v>
      </c>
      <c r="C13" s="13"/>
      <c r="D13" s="13"/>
      <c r="E13" s="13"/>
      <c r="F13" s="13"/>
      <c r="G13" s="16"/>
      <c r="H13" s="16"/>
      <c r="I13" s="16"/>
      <c r="J13" s="16"/>
      <c r="K13" s="16"/>
    </row>
    <row r="14" spans="1:11">
      <c r="A14" s="16"/>
      <c r="B14" s="25" t="s">
        <v>21</v>
      </c>
      <c r="C14" s="44" t="s">
        <v>15</v>
      </c>
      <c r="D14" s="44"/>
      <c r="E14" s="44"/>
      <c r="F14" s="44"/>
      <c r="G14" s="16"/>
      <c r="H14" s="16"/>
      <c r="I14" s="16"/>
      <c r="J14" s="16"/>
      <c r="K14" s="16"/>
    </row>
    <row r="15" spans="1:11">
      <c r="A15" s="16"/>
      <c r="B15" s="25" t="s">
        <v>0</v>
      </c>
      <c r="C15" s="40">
        <v>204</v>
      </c>
      <c r="D15" s="40"/>
      <c r="E15" s="35" t="s">
        <v>1</v>
      </c>
      <c r="F15" s="1"/>
      <c r="G15" s="16"/>
      <c r="H15" s="16"/>
      <c r="I15" s="16"/>
      <c r="J15" s="16"/>
      <c r="K15" s="16"/>
    </row>
    <row r="16" spans="1:11">
      <c r="A16" s="16"/>
      <c r="B16" s="25" t="s">
        <v>8</v>
      </c>
      <c r="C16" s="45"/>
      <c r="D16" s="45"/>
      <c r="E16" s="45"/>
      <c r="F16" s="45"/>
      <c r="G16" s="16"/>
      <c r="H16" s="16"/>
      <c r="I16" s="16"/>
      <c r="J16" s="16"/>
      <c r="K16" s="16"/>
    </row>
    <row r="17" spans="1:11">
      <c r="A17" s="39"/>
      <c r="B17" s="16"/>
      <c r="C17" s="1"/>
      <c r="D17" s="1"/>
      <c r="E17" s="29"/>
      <c r="F17" s="29"/>
      <c r="G17" s="16"/>
      <c r="H17" s="16"/>
      <c r="I17" s="16"/>
      <c r="J17" s="16"/>
      <c r="K17" s="16"/>
    </row>
    <row r="18" spans="1:11">
      <c r="A18" s="16"/>
      <c r="B18" s="9" t="s">
        <v>37</v>
      </c>
      <c r="C18" s="9" t="s">
        <v>51</v>
      </c>
      <c r="D18" s="9" t="s">
        <v>52</v>
      </c>
      <c r="E18" s="9" t="s">
        <v>39</v>
      </c>
      <c r="F18" s="9" t="s">
        <v>56</v>
      </c>
      <c r="G18" s="9" t="s">
        <v>36</v>
      </c>
      <c r="H18" s="16"/>
      <c r="I18" s="16"/>
      <c r="J18" s="16"/>
      <c r="K18" s="16"/>
    </row>
    <row r="19" spans="1:11">
      <c r="A19" s="16"/>
      <c r="B19" s="38" t="s">
        <v>48</v>
      </c>
      <c r="C19" s="33">
        <v>3.5199999999999998E-7</v>
      </c>
      <c r="D19" s="12">
        <v>3.0000000000000001E-6</v>
      </c>
      <c r="E19" s="38" t="s">
        <v>2</v>
      </c>
      <c r="F19" s="38" t="s">
        <v>9</v>
      </c>
      <c r="G19" s="38"/>
      <c r="H19" s="16"/>
      <c r="I19" s="16"/>
      <c r="J19" s="16"/>
      <c r="K19" s="16"/>
    </row>
    <row r="20" spans="1:11" ht="13" customHeight="1">
      <c r="A20" s="16"/>
      <c r="B20" s="38" t="s">
        <v>10</v>
      </c>
      <c r="C20" s="11">
        <v>1</v>
      </c>
      <c r="D20" s="11">
        <v>1</v>
      </c>
      <c r="E20" s="2" t="s">
        <v>6</v>
      </c>
      <c r="F20" s="38" t="s">
        <v>7</v>
      </c>
      <c r="G20" s="38"/>
      <c r="H20" s="16"/>
      <c r="I20" s="16"/>
      <c r="J20" s="16"/>
      <c r="K20" s="16"/>
    </row>
    <row r="21" spans="1:11" ht="6.5" customHeight="1">
      <c r="A21" s="16"/>
      <c r="B21" s="38"/>
      <c r="C21" s="31"/>
      <c r="D21" s="31"/>
      <c r="E21" s="38"/>
      <c r="F21" s="38"/>
      <c r="G21" s="38"/>
      <c r="H21" s="16"/>
      <c r="I21" s="16"/>
      <c r="J21" s="16"/>
      <c r="K21" s="16"/>
    </row>
    <row r="22" spans="1:11">
      <c r="A22" s="16"/>
      <c r="B22" s="34" t="s">
        <v>49</v>
      </c>
      <c r="C22" s="12">
        <v>7.4999999999999993E-5</v>
      </c>
      <c r="D22" s="12">
        <v>1.4999999999999999E-4</v>
      </c>
      <c r="E22" s="42" t="s">
        <v>2</v>
      </c>
      <c r="F22" s="42" t="s">
        <v>9</v>
      </c>
      <c r="G22" s="28"/>
      <c r="H22" s="16"/>
      <c r="I22" s="16"/>
      <c r="J22" s="16"/>
      <c r="K22" s="16"/>
    </row>
    <row r="23" spans="1:11">
      <c r="A23" s="16"/>
      <c r="B23" s="30" t="s">
        <v>17</v>
      </c>
      <c r="C23" s="5">
        <f>C22*C20/C19</f>
        <v>213.06818181818181</v>
      </c>
      <c r="D23" s="5">
        <f>D22*D20/D19</f>
        <v>49.999999999999993</v>
      </c>
      <c r="E23" s="3" t="s">
        <v>6</v>
      </c>
      <c r="F23" s="7" t="s">
        <v>57</v>
      </c>
      <c r="G23" s="21"/>
      <c r="H23" s="16"/>
      <c r="I23" s="16"/>
      <c r="J23" s="16"/>
      <c r="K23" s="16"/>
    </row>
    <row r="24" spans="1:11" ht="6.5" customHeight="1">
      <c r="A24" s="16"/>
      <c r="B24" s="38"/>
      <c r="C24" s="31"/>
      <c r="D24" s="31"/>
      <c r="E24" s="38"/>
      <c r="F24" s="38"/>
      <c r="G24" s="38"/>
      <c r="H24" s="16"/>
      <c r="I24" s="16"/>
      <c r="J24" s="16"/>
      <c r="K24" s="16"/>
    </row>
    <row r="25" spans="1:11" ht="20.75" customHeight="1">
      <c r="A25" s="16"/>
      <c r="B25" s="34" t="s">
        <v>47</v>
      </c>
      <c r="C25" s="10">
        <v>50</v>
      </c>
      <c r="D25" s="10">
        <v>50</v>
      </c>
      <c r="E25" s="4" t="s">
        <v>6</v>
      </c>
      <c r="F25" s="42" t="s">
        <v>18</v>
      </c>
      <c r="G25" s="28"/>
      <c r="H25" s="16"/>
      <c r="I25" s="16"/>
      <c r="J25" s="16"/>
      <c r="K25" s="16"/>
    </row>
    <row r="26" spans="1:11" ht="20">
      <c r="A26" s="16"/>
      <c r="B26" s="30" t="s">
        <v>58</v>
      </c>
      <c r="C26" s="6">
        <f>C25*C19/C20</f>
        <v>1.7599999999999998E-5</v>
      </c>
      <c r="D26" s="6">
        <f>D25*D19/D20</f>
        <v>1.5000000000000001E-4</v>
      </c>
      <c r="E26" s="7" t="s">
        <v>2</v>
      </c>
      <c r="F26" s="7" t="s">
        <v>9</v>
      </c>
      <c r="G26" s="21"/>
      <c r="H26" s="16"/>
      <c r="I26" s="16"/>
      <c r="J26" s="16"/>
      <c r="K26" s="16"/>
    </row>
    <row r="27" spans="1:11" ht="6.5" customHeight="1">
      <c r="A27" s="16"/>
      <c r="B27" s="38"/>
      <c r="C27" s="31"/>
      <c r="D27" s="31"/>
      <c r="E27" s="38"/>
      <c r="F27" s="38"/>
      <c r="G27" s="38"/>
      <c r="H27" s="16"/>
      <c r="I27" s="16"/>
      <c r="J27" s="16"/>
      <c r="K27" s="16"/>
    </row>
    <row r="28" spans="1:11" ht="6.5" customHeight="1">
      <c r="A28" s="16"/>
      <c r="B28" s="19"/>
      <c r="C28" s="19"/>
      <c r="D28" s="19"/>
      <c r="E28" s="19"/>
      <c r="F28" s="19"/>
      <c r="G28" s="19"/>
      <c r="H28" s="16"/>
      <c r="I28" s="16"/>
      <c r="J28" s="16"/>
      <c r="K28" s="16"/>
    </row>
    <row r="29" spans="1:11" ht="6.5" customHeight="1">
      <c r="A29" s="16"/>
      <c r="B29" s="38"/>
      <c r="C29" s="31"/>
      <c r="D29" s="31"/>
      <c r="E29" s="38"/>
      <c r="F29" s="38"/>
      <c r="G29" s="38"/>
      <c r="H29" s="16"/>
      <c r="I29" s="16"/>
      <c r="J29" s="16"/>
      <c r="K29" s="16"/>
    </row>
    <row r="30" spans="1:11">
      <c r="A30" s="16"/>
      <c r="B30" s="38" t="s">
        <v>50</v>
      </c>
      <c r="C30" s="12">
        <v>1.7000000000000001E-4</v>
      </c>
      <c r="D30" s="12">
        <v>1.6999999999999999E-3</v>
      </c>
      <c r="E30" s="38" t="s">
        <v>2</v>
      </c>
      <c r="F30" s="38"/>
      <c r="G30" s="38"/>
      <c r="H30" s="16"/>
      <c r="I30" s="16"/>
      <c r="J30" s="16"/>
      <c r="K30" s="16"/>
    </row>
    <row r="31" spans="1:11" ht="20">
      <c r="A31" s="16"/>
      <c r="B31" s="38" t="s">
        <v>59</v>
      </c>
      <c r="C31" s="12">
        <v>2.0999999999999999E-5</v>
      </c>
      <c r="D31" s="12">
        <v>1.4999999999999999E-4</v>
      </c>
      <c r="E31" s="38" t="s">
        <v>2</v>
      </c>
      <c r="F31" s="38"/>
      <c r="G31" s="38"/>
      <c r="H31" s="16"/>
      <c r="I31" s="16"/>
      <c r="J31" s="16"/>
      <c r="K31" s="16"/>
    </row>
    <row r="32" spans="1:11">
      <c r="A32" s="16"/>
      <c r="B32" s="38" t="s">
        <v>10</v>
      </c>
      <c r="C32" s="11">
        <v>1</v>
      </c>
      <c r="D32" s="11">
        <v>1</v>
      </c>
      <c r="E32" s="2" t="s">
        <v>6</v>
      </c>
      <c r="F32" s="38" t="s">
        <v>7</v>
      </c>
      <c r="G32" s="38"/>
      <c r="H32" s="16"/>
      <c r="I32" s="16"/>
      <c r="J32" s="16"/>
      <c r="K32" s="16"/>
    </row>
    <row r="33" spans="1:11">
      <c r="A33" s="16"/>
      <c r="B33" s="38" t="s">
        <v>13</v>
      </c>
      <c r="C33" s="11">
        <v>-17</v>
      </c>
      <c r="D33" s="11">
        <v>-20</v>
      </c>
      <c r="E33" s="38" t="s">
        <v>14</v>
      </c>
      <c r="F33" s="38"/>
      <c r="G33" s="38"/>
      <c r="H33" s="16"/>
      <c r="I33" s="16"/>
      <c r="J33" s="16"/>
      <c r="K33" s="16"/>
    </row>
    <row r="34" spans="1:11" ht="5.75" customHeight="1">
      <c r="A34" s="16"/>
      <c r="B34" s="38"/>
      <c r="C34" s="31"/>
      <c r="D34" s="31"/>
      <c r="E34" s="38"/>
      <c r="F34" s="38"/>
      <c r="G34" s="38"/>
      <c r="H34" s="16"/>
      <c r="I34" s="16"/>
      <c r="J34" s="16"/>
      <c r="K34" s="16"/>
    </row>
    <row r="35" spans="1:11" ht="13" customHeight="1">
      <c r="A35" s="16"/>
      <c r="B35" s="38" t="s">
        <v>25</v>
      </c>
      <c r="C35" s="41">
        <v>1.4166000000000001</v>
      </c>
      <c r="D35" s="41">
        <v>0.2</v>
      </c>
      <c r="E35" s="38" t="s">
        <v>20</v>
      </c>
      <c r="F35" s="38" t="s">
        <v>60</v>
      </c>
      <c r="G35" s="38"/>
      <c r="H35" s="16"/>
      <c r="I35" s="16"/>
      <c r="J35" s="16"/>
      <c r="K35" s="16"/>
    </row>
    <row r="36" spans="1:11" ht="13" customHeight="1">
      <c r="A36" s="16"/>
      <c r="B36" s="38" t="s">
        <v>62</v>
      </c>
      <c r="C36" s="18">
        <v>285</v>
      </c>
      <c r="D36" s="18">
        <v>35</v>
      </c>
      <c r="E36" s="38" t="s">
        <v>27</v>
      </c>
      <c r="F36" s="38" t="s">
        <v>61</v>
      </c>
      <c r="G36" s="38"/>
      <c r="H36" s="16"/>
      <c r="I36" s="16"/>
      <c r="J36" s="16"/>
      <c r="K36" s="16"/>
    </row>
    <row r="37" spans="1:11" ht="13" customHeight="1">
      <c r="A37" s="16"/>
      <c r="B37" s="38" t="s">
        <v>63</v>
      </c>
      <c r="C37" s="11">
        <v>5</v>
      </c>
      <c r="D37" s="11">
        <v>1</v>
      </c>
      <c r="E37" s="38" t="s">
        <v>27</v>
      </c>
      <c r="F37" s="38" t="s">
        <v>64</v>
      </c>
      <c r="G37" s="38"/>
      <c r="H37" s="16"/>
      <c r="I37" s="16"/>
      <c r="J37" s="16"/>
      <c r="K37" s="16"/>
    </row>
    <row r="38" spans="1:11" ht="13" customHeight="1">
      <c r="A38" s="16"/>
      <c r="B38" s="38" t="s">
        <v>34</v>
      </c>
      <c r="C38" s="11">
        <v>400</v>
      </c>
      <c r="D38" s="11">
        <v>120</v>
      </c>
      <c r="E38" s="38" t="s">
        <v>35</v>
      </c>
      <c r="F38" s="38" t="s">
        <v>38</v>
      </c>
      <c r="G38" s="38"/>
      <c r="H38" s="16"/>
      <c r="I38" s="16"/>
      <c r="J38" s="16"/>
      <c r="K38" s="16"/>
    </row>
    <row r="40" spans="1:11" ht="22" customHeight="1">
      <c r="A40" s="16"/>
      <c r="B40" s="38" t="s">
        <v>43</v>
      </c>
      <c r="C40" s="22">
        <f>C36*C30/1000000/(C31*C32*C35/1000)</f>
        <v>1.6286480708335858</v>
      </c>
      <c r="D40" s="17">
        <f>D36*D30/1000000/(D31*D32*D35/1000)</f>
        <v>1.9833333333333334</v>
      </c>
      <c r="E40" s="2" t="s">
        <v>6</v>
      </c>
      <c r="F40" s="38" t="s">
        <v>65</v>
      </c>
      <c r="G40" s="38"/>
      <c r="H40" s="16"/>
      <c r="I40" s="16"/>
      <c r="J40" s="16"/>
      <c r="K40" s="16"/>
    </row>
    <row r="41" spans="1:11" ht="22" customHeight="1">
      <c r="A41" s="16"/>
      <c r="B41" s="38" t="s">
        <v>45</v>
      </c>
      <c r="C41" s="14">
        <f>C36/C37</f>
        <v>57</v>
      </c>
      <c r="D41" s="14">
        <f>D36/D37</f>
        <v>35</v>
      </c>
      <c r="E41" s="2" t="s">
        <v>6</v>
      </c>
      <c r="F41" s="38" t="s">
        <v>66</v>
      </c>
      <c r="G41" s="38"/>
      <c r="H41" s="16"/>
      <c r="I41" s="16"/>
      <c r="J41" s="16"/>
      <c r="K41" s="16"/>
    </row>
    <row r="42" spans="1:11" ht="22" customHeight="1">
      <c r="A42" s="16"/>
      <c r="B42" s="38" t="s">
        <v>4</v>
      </c>
      <c r="C42" s="22">
        <f>C38*C41/3600</f>
        <v>6.333333333333333</v>
      </c>
      <c r="D42" s="22">
        <f>D38*D41/3600</f>
        <v>1.1666666666666667</v>
      </c>
      <c r="E42" s="38" t="s">
        <v>5</v>
      </c>
      <c r="F42" s="27" t="s">
        <v>67</v>
      </c>
      <c r="G42" s="38"/>
      <c r="H42" s="16"/>
      <c r="I42" s="16"/>
      <c r="J42" s="16"/>
      <c r="K42" s="16"/>
    </row>
    <row r="43" spans="1:11" ht="22" customHeight="1">
      <c r="A43" s="16"/>
      <c r="B43" s="38" t="s">
        <v>12</v>
      </c>
      <c r="C43" s="17">
        <f>C33*1000*C30*C37</f>
        <v>-14.450000000000001</v>
      </c>
      <c r="D43" s="47">
        <f>D33*1000*D30*D37</f>
        <v>-34</v>
      </c>
      <c r="E43" s="38" t="s">
        <v>16</v>
      </c>
      <c r="F43" s="38" t="s">
        <v>68</v>
      </c>
      <c r="G43" s="2"/>
      <c r="H43" s="16"/>
      <c r="I43" s="16"/>
      <c r="J43" s="16"/>
      <c r="K43" s="16"/>
    </row>
    <row r="44" spans="1:11" ht="6.5" customHeight="1">
      <c r="A44" s="16"/>
      <c r="B44" s="38"/>
      <c r="C44" s="31"/>
      <c r="D44" s="31"/>
      <c r="E44" s="38"/>
      <c r="F44" s="38"/>
      <c r="G44" s="38"/>
      <c r="H44" s="16"/>
      <c r="I44" s="16"/>
      <c r="J44" s="16"/>
      <c r="K44" s="16"/>
    </row>
    <row r="45" spans="1:11" ht="6.5" customHeight="1">
      <c r="A45" s="16"/>
      <c r="B45" s="19"/>
      <c r="C45" s="19"/>
      <c r="D45" s="19"/>
      <c r="E45" s="19"/>
      <c r="F45" s="19"/>
      <c r="G45" s="19"/>
      <c r="H45" s="16"/>
      <c r="I45" s="16"/>
      <c r="J45" s="16"/>
      <c r="K45" s="16"/>
    </row>
    <row r="46" spans="1:11" ht="6.5" customHeight="1">
      <c r="A46" s="16"/>
      <c r="B46" s="38"/>
      <c r="C46" s="31"/>
      <c r="D46" s="31"/>
      <c r="E46" s="38"/>
      <c r="F46" s="38"/>
      <c r="G46" s="38"/>
      <c r="H46" s="16"/>
      <c r="I46" s="16"/>
      <c r="J46" s="16"/>
      <c r="K46" s="16"/>
    </row>
    <row r="47" spans="1:11" ht="16.25" customHeight="1">
      <c r="A47" s="16"/>
      <c r="B47" s="38" t="s">
        <v>29</v>
      </c>
      <c r="C47" s="11">
        <v>4</v>
      </c>
      <c r="D47" s="11">
        <v>4</v>
      </c>
      <c r="E47" s="38" t="s">
        <v>31</v>
      </c>
      <c r="F47" s="38" t="s">
        <v>32</v>
      </c>
      <c r="G47" s="38"/>
      <c r="H47" s="16"/>
      <c r="I47" s="16"/>
      <c r="J47" s="16"/>
      <c r="K47" s="16"/>
    </row>
    <row r="48" spans="1:11" ht="16.25" customHeight="1">
      <c r="A48" s="16"/>
      <c r="B48" s="38" t="s">
        <v>33</v>
      </c>
      <c r="C48" s="11">
        <v>3</v>
      </c>
      <c r="D48" s="11">
        <v>3</v>
      </c>
      <c r="E48" s="38" t="s">
        <v>40</v>
      </c>
      <c r="F48" s="38" t="s">
        <v>32</v>
      </c>
      <c r="G48" s="38"/>
      <c r="H48" s="16"/>
      <c r="I48" s="16"/>
      <c r="J48" s="16"/>
      <c r="K48" s="16"/>
    </row>
    <row r="49" spans="1:11" ht="6.5" customHeight="1">
      <c r="A49" s="16"/>
      <c r="B49" s="38"/>
      <c r="C49" s="31"/>
      <c r="D49" s="31"/>
      <c r="E49" s="38"/>
      <c r="F49" s="38"/>
      <c r="G49" s="38"/>
      <c r="H49" s="16"/>
      <c r="I49" s="16"/>
      <c r="J49" s="16"/>
      <c r="K49" s="16"/>
    </row>
    <row r="50" spans="1:11" ht="16.25" customHeight="1">
      <c r="A50" s="16"/>
      <c r="B50" s="38" t="s">
        <v>42</v>
      </c>
      <c r="C50" s="18">
        <v>2.2999999999999998</v>
      </c>
      <c r="D50" s="18">
        <v>0.4</v>
      </c>
      <c r="E50" s="38" t="s">
        <v>20</v>
      </c>
      <c r="F50" s="38" t="s">
        <v>70</v>
      </c>
      <c r="G50" s="38"/>
      <c r="H50" s="16"/>
      <c r="I50" s="16"/>
      <c r="J50" s="16"/>
      <c r="K50" s="16"/>
    </row>
    <row r="51" spans="1:11" ht="16.25" customHeight="1">
      <c r="A51" s="16"/>
      <c r="B51" s="35" t="s">
        <v>44</v>
      </c>
      <c r="C51" s="22">
        <f>C50*C48*C47</f>
        <v>27.599999999999998</v>
      </c>
      <c r="D51" s="22">
        <f>D50*D48*D47</f>
        <v>4.8000000000000007</v>
      </c>
      <c r="E51" s="35" t="s">
        <v>20</v>
      </c>
      <c r="F51" s="38"/>
      <c r="G51" s="38"/>
      <c r="H51" s="16"/>
      <c r="I51" s="16"/>
      <c r="J51" s="16"/>
      <c r="K51" s="16"/>
    </row>
    <row r="52" spans="1:11" ht="16.25" customHeight="1">
      <c r="A52" s="16"/>
      <c r="B52" s="35" t="s">
        <v>3</v>
      </c>
      <c r="C52" s="22">
        <f>C51/1000*C31*C11*1000</f>
        <v>4.8016382399999991</v>
      </c>
      <c r="D52" s="22">
        <f>D51/1000*D31*C11*1000</f>
        <v>5.9647679999999994</v>
      </c>
      <c r="E52" s="35" t="s">
        <v>11</v>
      </c>
      <c r="F52" s="38"/>
      <c r="G52" s="38"/>
      <c r="H52" s="16"/>
      <c r="I52" s="16"/>
      <c r="J52" s="16"/>
      <c r="K52" s="16"/>
    </row>
    <row r="53" spans="1:11" ht="6.5" customHeight="1">
      <c r="A53" s="16"/>
      <c r="B53" s="38"/>
      <c r="C53" s="31"/>
      <c r="D53" s="31"/>
      <c r="E53" s="38"/>
      <c r="F53" s="38"/>
      <c r="G53" s="38"/>
      <c r="H53" s="16"/>
      <c r="I53" s="16"/>
      <c r="J53" s="16"/>
      <c r="K53" s="16"/>
    </row>
    <row r="54" spans="1:11" ht="16.25" customHeight="1">
      <c r="A54" s="16"/>
      <c r="B54" s="38" t="s">
        <v>19</v>
      </c>
      <c r="C54" s="18">
        <v>0.5</v>
      </c>
      <c r="D54" s="18">
        <v>0.05</v>
      </c>
      <c r="E54" s="38" t="s">
        <v>20</v>
      </c>
      <c r="F54" s="38" t="s">
        <v>69</v>
      </c>
      <c r="G54" s="38"/>
      <c r="H54" s="16"/>
      <c r="I54" s="16"/>
      <c r="J54" s="16"/>
      <c r="K54" s="16"/>
    </row>
    <row r="55" spans="1:11" ht="16.25" customHeight="1">
      <c r="A55" s="16"/>
      <c r="B55" s="35" t="s">
        <v>24</v>
      </c>
      <c r="C55" s="22">
        <f>C54*C48*C47</f>
        <v>6</v>
      </c>
      <c r="D55" s="22">
        <f>D54*D48*D47</f>
        <v>0.60000000000000009</v>
      </c>
      <c r="E55" s="35" t="s">
        <v>20</v>
      </c>
      <c r="F55" s="38"/>
      <c r="G55" s="38"/>
      <c r="H55" s="16"/>
      <c r="I55" s="16"/>
      <c r="J55" s="16"/>
      <c r="K55" s="16"/>
    </row>
    <row r="56" spans="1:11" ht="16.25" customHeight="1">
      <c r="B56" s="35" t="s">
        <v>26</v>
      </c>
      <c r="C56" s="22">
        <f>C55/1000*C30*C15*1000</f>
        <v>0.20808000000000001</v>
      </c>
      <c r="D56" s="22">
        <f>D55/1000*D30*C15*1000</f>
        <v>0.20807999999999999</v>
      </c>
      <c r="E56" s="35" t="s">
        <v>11</v>
      </c>
      <c r="G56" s="23"/>
    </row>
    <row r="57" spans="1:11">
      <c r="G57" s="23"/>
    </row>
    <row r="58" spans="1:11">
      <c r="G58" s="23"/>
    </row>
    <row r="59" spans="1:11">
      <c r="G59" s="23"/>
    </row>
  </sheetData>
  <mergeCells count="7">
    <mergeCell ref="C6:F6"/>
    <mergeCell ref="C16:F16"/>
    <mergeCell ref="C14:F14"/>
    <mergeCell ref="C12:F12"/>
    <mergeCell ref="C10:F10"/>
    <mergeCell ref="C8:F8"/>
    <mergeCell ref="C7:F7"/>
  </mergeCells>
  <pageMargins left="1" right="1" top="1.6666666666666667" bottom="1.6666666666666667" header="1" footer="1"/>
  <pageSetup paperSize="0" firstPageNumber="4294967295" fitToWidth="0" fitToHeight="0" orientation="portrait" cellComments="asDisplayed" copies="0"/>
  <headerFooter>
    <oddHeader>&amp;L&amp;C&amp;[TAB]&amp;R</oddHeader>
    <oddFooter>&amp;L&amp;CPage &amp;[PAGE]&amp;R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ITC-082809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Aparna Unnikrishnan</cp:lastModifiedBy>
  <dcterms:created xsi:type="dcterms:W3CDTF">2016-12-08T15:12:40Z</dcterms:created>
  <dcterms:modified xsi:type="dcterms:W3CDTF">2016-12-13T16:55:35Z</dcterms:modified>
</cp:coreProperties>
</file>